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-acad-new\home$\rf5510\Documents\Madeiras\"/>
    </mc:Choice>
  </mc:AlternateContent>
  <xr:revisionPtr revIDLastSave="0" documentId="13_ncr:1_{86C955DB-5BFB-4813-88B1-71D2C4962434}" xr6:coauthVersionLast="47" xr6:coauthVersionMax="47" xr10:uidLastSave="{00000000-0000-0000-0000-000000000000}"/>
  <bookViews>
    <workbookView xWindow="-120" yWindow="-120" windowWidth="20730" windowHeight="11160" xr2:uid="{70F3F0C0-E4B2-40EF-8AC2-3108CE3FE2DB}"/>
  </bookViews>
  <sheets>
    <sheet name="fd" sheetId="1" r:id="rId1"/>
  </sheets>
  <calcPr calcId="191029" iterateCount="200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K3" i="1" s="1"/>
  <c r="K2" i="1"/>
  <c r="I3" i="1" s="1"/>
  <c r="C8" i="1"/>
  <c r="J8" i="1"/>
  <c r="F3" i="1" l="1"/>
  <c r="E3" i="1"/>
  <c r="F4" i="1"/>
  <c r="H3" i="1"/>
  <c r="D3" i="1"/>
  <c r="G3" i="1"/>
  <c r="C3" i="1"/>
  <c r="B3" i="1"/>
  <c r="J3" i="1" l="1"/>
  <c r="F5" i="1" s="1"/>
  <c r="F6" i="1" l="1"/>
  <c r="F7" i="1" s="1"/>
  <c r="F8" i="1" l="1"/>
  <c r="J7" i="1" s="1"/>
  <c r="J10" i="1" s="1"/>
  <c r="J6" i="1"/>
  <c r="J9" i="1" s="1"/>
</calcChain>
</file>

<file path=xl/sharedStrings.xml><?xml version="1.0" encoding="utf-8"?>
<sst xmlns="http://schemas.openxmlformats.org/spreadsheetml/2006/main" count="29" uniqueCount="21">
  <si>
    <t>MPa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</si>
  <si>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vd</t>
    </r>
    <r>
      <rPr>
        <b/>
        <sz val="11"/>
        <color theme="1"/>
        <rFont val="Calibri"/>
        <family val="2"/>
        <scheme val="minor"/>
      </rPr>
      <t>=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</si>
  <si>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cd</t>
    </r>
    <r>
      <rPr>
        <b/>
        <sz val="11"/>
        <color theme="1"/>
        <rFont val="Calibri"/>
        <family val="2"/>
        <scheme val="minor"/>
      </rPr>
      <t>=</t>
    </r>
  </si>
  <si>
    <t>f%12</t>
  </si>
  <si>
    <r>
      <t>f</t>
    </r>
    <r>
      <rPr>
        <vertAlign val="subscript"/>
        <sz val="11"/>
        <color theme="1"/>
        <rFont val="Calibri"/>
        <family val="2"/>
        <scheme val="minor"/>
      </rPr>
      <t>vk</t>
    </r>
    <r>
      <rPr>
        <sz val="11"/>
        <color theme="1"/>
        <rFont val="Calibri"/>
        <family val="2"/>
        <scheme val="minor"/>
      </rPr>
      <t>=</t>
    </r>
  </si>
  <si>
    <t>kmod=</t>
  </si>
  <si>
    <r>
      <t>f</t>
    </r>
    <r>
      <rPr>
        <vertAlign val="subscript"/>
        <sz val="11"/>
        <color theme="1"/>
        <rFont val="Calibri"/>
        <family val="2"/>
        <scheme val="minor"/>
      </rPr>
      <t>vd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</si>
  <si>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>=</t>
    </r>
  </si>
  <si>
    <r>
      <t>kmod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</si>
  <si>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f</t>
    </r>
    <r>
      <rPr>
        <vertAlign val="subscript"/>
        <sz val="11"/>
        <color theme="1"/>
        <rFont val="Calibri"/>
        <family val="2"/>
        <scheme val="minor"/>
      </rPr>
      <t>cd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</si>
  <si>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Mk</t>
    </r>
    <r>
      <rPr>
        <sz val="11"/>
        <color theme="1"/>
        <rFont val="Calibri"/>
        <family val="2"/>
        <scheme val="minor"/>
      </rPr>
      <t>=</t>
    </r>
  </si>
  <si>
    <r>
      <t>kmod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</si>
  <si>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wv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</si>
  <si>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=</t>
    </r>
  </si>
  <si>
    <r>
      <t>kmod</t>
    </r>
    <r>
      <rPr>
        <vertAlign val="subscript"/>
        <sz val="11"/>
        <color theme="1"/>
        <rFont val="Calibri"/>
        <family val="2"/>
        <scheme val="minor"/>
      </rPr>
      <t>1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</si>
  <si>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wc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</si>
  <si>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Mm</t>
    </r>
    <r>
      <rPr>
        <sz val="11"/>
        <color theme="1"/>
        <rFont val="Calibri"/>
        <family val="1"/>
        <charset val="2"/>
        <scheme val="minor"/>
      </rPr>
      <t>=</t>
    </r>
  </si>
  <si>
    <t>%</t>
  </si>
  <si>
    <t>U%=</t>
  </si>
  <si>
    <r>
      <t>f</t>
    </r>
    <r>
      <rPr>
        <vertAlign val="subscript"/>
        <sz val="10"/>
        <color theme="1"/>
        <rFont val="Times New Roman"/>
        <family val="1"/>
      </rPr>
      <t>Mi</t>
    </r>
    <r>
      <rPr>
        <sz val="10"/>
        <color theme="1"/>
        <rFont val="Times New Roman"/>
        <family val="1"/>
      </rPr>
      <t>(MPa)</t>
    </r>
  </si>
  <si>
    <t>Amostra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</si>
</sst>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1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1" fillId="3" borderId="0" xfId="0" applyFont="1" applyFill="1"/>
    <xf numFmtId="0" fontId="4" fillId="3" borderId="0" xfId="0" applyFont="1" applyFill="1" applyAlignment="1">
      <alignment horizontal="right"/>
    </xf>
    <xf numFmtId="0" fontId="6" fillId="0" borderId="0" xfId="0" applyFont="1"/>
    <xf numFmtId="0" fontId="6" fillId="2" borderId="0" xfId="0" applyFont="1" applyFill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0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E5D86-172D-4940-88CF-70961A3D5C90}">
  <dimension ref="A1:K10"/>
  <sheetViews>
    <sheetView tabSelected="1" zoomScaleNormal="100" workbookViewId="0">
      <selection activeCell="G12" sqref="G12"/>
    </sheetView>
  </sheetViews>
  <sheetFormatPr defaultRowHeight="15"/>
  <cols>
    <col min="2" max="5" width="6.5703125" customWidth="1"/>
    <col min="6" max="6" width="7" customWidth="1"/>
    <col min="7" max="8" width="6.5703125" customWidth="1"/>
    <col min="9" max="9" width="7.28515625" customWidth="1"/>
    <col min="10" max="10" width="8" customWidth="1"/>
    <col min="11" max="11" width="8.28515625" customWidth="1"/>
  </cols>
  <sheetData>
    <row r="1" spans="1:11" s="12" customFormat="1" ht="12.75" thickBot="1">
      <c r="A1" s="14" t="s">
        <v>20</v>
      </c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</row>
    <row r="2" spans="1:11" ht="15.75" thickBot="1">
      <c r="A2" s="11" t="s">
        <v>19</v>
      </c>
      <c r="B2" s="10">
        <v>46</v>
      </c>
      <c r="C2" s="10">
        <v>56</v>
      </c>
      <c r="D2" s="10">
        <v>59</v>
      </c>
      <c r="E2" s="10">
        <v>44</v>
      </c>
      <c r="F2" s="10">
        <v>57</v>
      </c>
      <c r="G2" s="10">
        <v>49</v>
      </c>
      <c r="H2" s="10">
        <v>52</v>
      </c>
      <c r="I2" s="10">
        <v>55</v>
      </c>
      <c r="J2">
        <f>SUM(B2:I2)</f>
        <v>418</v>
      </c>
      <c r="K2">
        <f>AVERAGE(B2:I2)</f>
        <v>52.25</v>
      </c>
    </row>
    <row r="3" spans="1:11" s="7" customFormat="1" ht="12.75">
      <c r="B3" s="9">
        <f>(B2-$K$2)^2</f>
        <v>39.0625</v>
      </c>
      <c r="C3" s="9">
        <f>(C2-$K$2)^2</f>
        <v>14.0625</v>
      </c>
      <c r="D3" s="9">
        <f>(D2-$K$2)^2</f>
        <v>45.5625</v>
      </c>
      <c r="E3" s="9">
        <f>(E2-$K$2)^2</f>
        <v>68.0625</v>
      </c>
      <c r="F3" s="9">
        <f>(F2-$K$2)^2</f>
        <v>22.5625</v>
      </c>
      <c r="G3" s="9">
        <f>(G2-$K$2)^2</f>
        <v>10.5625</v>
      </c>
      <c r="H3" s="9">
        <f>(H2-$K$2)^2</f>
        <v>6.25E-2</v>
      </c>
      <c r="I3" s="9">
        <f>(I2-$K$2)^2</f>
        <v>7.5625</v>
      </c>
      <c r="J3" s="8">
        <f>SUM(B3:I3)</f>
        <v>207.5</v>
      </c>
      <c r="K3" s="7">
        <f>J2/8</f>
        <v>52.25</v>
      </c>
    </row>
    <row r="4" spans="1:11" ht="18">
      <c r="B4" t="s">
        <v>18</v>
      </c>
      <c r="C4">
        <v>18</v>
      </c>
      <c r="D4" t="s">
        <v>17</v>
      </c>
      <c r="E4" s="6" t="s">
        <v>16</v>
      </c>
      <c r="F4" s="3">
        <f>K2</f>
        <v>52.25</v>
      </c>
      <c r="G4" s="3" t="s">
        <v>0</v>
      </c>
      <c r="I4" s="6" t="s">
        <v>15</v>
      </c>
      <c r="J4" s="3">
        <v>1.4</v>
      </c>
      <c r="K4" s="3"/>
    </row>
    <row r="5" spans="1:11" ht="18">
      <c r="B5" t="s">
        <v>14</v>
      </c>
      <c r="C5">
        <v>0.8</v>
      </c>
      <c r="E5" s="6" t="s">
        <v>13</v>
      </c>
      <c r="F5" s="3">
        <f>SQRT(J3/8)</f>
        <v>5.0928871968658402</v>
      </c>
      <c r="G5" s="3" t="s">
        <v>0</v>
      </c>
      <c r="I5" s="6" t="s">
        <v>12</v>
      </c>
      <c r="J5" s="3">
        <v>1.8</v>
      </c>
      <c r="K5" s="3"/>
    </row>
    <row r="6" spans="1:11" ht="18">
      <c r="B6" t="s">
        <v>11</v>
      </c>
      <c r="C6">
        <v>0.8</v>
      </c>
      <c r="E6" s="4" t="s">
        <v>10</v>
      </c>
      <c r="F6" s="3">
        <f>K2-1.645*F5</f>
        <v>43.872200561155694</v>
      </c>
      <c r="G6" s="3" t="s">
        <v>0</v>
      </c>
      <c r="I6" s="4" t="s">
        <v>9</v>
      </c>
      <c r="J6" s="3">
        <f>$C$8*F7/J4</f>
        <v>12.354411678021446</v>
      </c>
      <c r="K6" s="3" t="s">
        <v>0</v>
      </c>
    </row>
    <row r="7" spans="1:11" ht="18">
      <c r="B7" t="s">
        <v>8</v>
      </c>
      <c r="C7">
        <v>0.8</v>
      </c>
      <c r="E7" s="4" t="s">
        <v>7</v>
      </c>
      <c r="F7" s="3">
        <f>0.77*F6</f>
        <v>33.781594432089882</v>
      </c>
      <c r="G7" s="3" t="s">
        <v>0</v>
      </c>
      <c r="I7" s="4" t="s">
        <v>6</v>
      </c>
      <c r="J7" s="3">
        <f>$C$8*F8/J5</f>
        <v>1.1530784232820015</v>
      </c>
      <c r="K7" s="3" t="s">
        <v>0</v>
      </c>
    </row>
    <row r="8" spans="1:11" ht="18">
      <c r="B8" s="5" t="s">
        <v>5</v>
      </c>
      <c r="C8" s="5">
        <f>C5*C6*C7</f>
        <v>0.51200000000000012</v>
      </c>
      <c r="E8" s="4" t="s">
        <v>4</v>
      </c>
      <c r="F8" s="3">
        <f>0.12*F7</f>
        <v>4.0537913318507854</v>
      </c>
      <c r="G8" s="3" t="s">
        <v>0</v>
      </c>
      <c r="I8" s="4" t="s">
        <v>3</v>
      </c>
      <c r="J8" s="3">
        <f>3*(C4-12)/100+1</f>
        <v>1.18</v>
      </c>
      <c r="K8" s="3"/>
    </row>
    <row r="9" spans="1:11" ht="18">
      <c r="I9" s="2" t="s">
        <v>2</v>
      </c>
      <c r="J9" s="1">
        <f>J6*$J$8</f>
        <v>14.578205780065305</v>
      </c>
      <c r="K9" s="1" t="s">
        <v>0</v>
      </c>
    </row>
    <row r="10" spans="1:11" ht="18">
      <c r="I10" s="2" t="s">
        <v>1</v>
      </c>
      <c r="J10" s="1">
        <f>J7*$J$8</f>
        <v>1.3606325394727616</v>
      </c>
      <c r="K10" s="1" t="s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rf5510</dc:creator>
  <cp:lastModifiedBy>rf5510</cp:lastModifiedBy>
  <dcterms:created xsi:type="dcterms:W3CDTF">2023-03-30T23:13:25Z</dcterms:created>
  <dcterms:modified xsi:type="dcterms:W3CDTF">2023-03-30T23:15:38Z</dcterms:modified>
</cp:coreProperties>
</file>